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010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<sst xmlns="http://schemas.openxmlformats.org/spreadsheetml/2006/main" count="1604" uniqueCount="987">
  <si>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</si>
  <si>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</si>
  <si>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</si>
  <si>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</si>
  <si>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</si>
  <si>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</si>
  <si>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</si>
  <si>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</si>
  <si>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</si>
  <si>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</si>
  <si>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</si>
  <si>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</si>
  <si>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</si>
  <si>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</si>
  <si>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</si>
  <si>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</si>
  <si>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</si>
  <si>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</si>
  <si>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</si>
  <si>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</si>
  <si>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</si>
  <si>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</si>
  <si>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</si>
  <si>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</si>
  <si>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</si>
  <si>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</si>
  <si>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</si>
  <si>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</si>
  <si>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</si>
  <si>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</si>
  <si>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</si>
  <si>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</si>
  <si>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</si>
  <si>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</si>
  <si>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</si>
  <si>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</si>
  <si>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</si>
  <si>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</si>
  <si>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</si>
  <si>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</si>
  <si>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</si>
  <si>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</si>
  <si>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</si>
  <si>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</si>
  <si>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</si>
  <si>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</si>
  <si>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</si>
  <si>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</si>
  <si>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</si>
  <si>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</si>
  <si>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</si>
  <si>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</si>
  <si>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</si>
  <si>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</si>
  <si>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</si>
  <si>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</si>
  <si>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</si>
  <si>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</si>
  <si>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</si>
  <si>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</si>
  <si>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</si>
  <si>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</si>
  <si>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</si>
  <si>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</si>
  <si>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</si>
  <si>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</si>
  <si>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</si>
  <si>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</si>
  <si>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</si>
  <si>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</si>
  <si>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</si>
  <si>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</si>
  <si>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</si>
  <si>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</si>
  <si>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</si>
  <si>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</si>
  <si>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</si>
  <si>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</si>
  <si>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</si>
  <si>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</si>
  <si>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</si>
  <si>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</si>
  <si>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</si>
  <si>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</si>
  <si>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</si>
  <si>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</si>
  <si>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</si>
  <si>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</si>
  <si>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</si>
  <si>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</si>
  <si>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</si>
  <si>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</si>
  <si>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</si>
  <si>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</si>
  <si>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</si>
  <si>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</si>
  <si>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</si>
  <si>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</si>
  <si>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</si>
  <si>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</si>
  <si>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</si>
  <si>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</si>
  <si>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</si>
  <si>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</si>
  <si>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</si>
  <si>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</si>
  <si>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</si>
  <si>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</si>
  <si>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</si>
  <si>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</si>
  <si>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</si>
  <si>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</si>
  <si>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</si>
  <si>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</si>
  <si>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</si>
  <si>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</si>
  <si>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</si>
  <si>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</si>
  <si>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</si>
  <si>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</si>
  <si>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</si>
  <si>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</si>
  <si>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</si>
  <si>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</si>
  <si>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</si>
  <si>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</si>
  <si>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</si>
  <si>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</si>
  <si>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</si>
  <si>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</si>
  <si>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</si>
  <si>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</si>
  <si>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</si>
  <si>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</si>
  <si>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</si>
  <si>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</si>
  <si>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</si>
  <si>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</si>
  <si>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</si>
  <si>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</si>
  <si>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</si>
  <si>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</si>
  <si>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</si>
  <si>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</si>
  <si>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</si>
  <si>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</si>
  <si>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</si>
  <si>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</si>
  <si>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</si>
  <si>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</si>
  <si>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</si>
  <si>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</si>
  <si>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</si>
  <si>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</si>
  <si>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</si>
  <si>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</si>
  <si>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</si>
  <si>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</si>
  <si>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</si>
  <si>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</si>
  <si>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</si>
  <si>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</si>
  <si>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</si>
  <si>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</si>
  <si>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</si>
  <si>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</si>
  <si>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</si>
  <si>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</si>
  <si>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</si>
  <si>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</si>
  <si>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</si>
  <si>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</si>
  <si>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</si>
  <si>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</si>
  <si>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</si>
  <si>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</si>
  <si>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</si>
  <si>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</si>
  <si>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</si>
  <si>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</si>
  <si>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</si>
  <si>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</si>
  <si>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</si>
  <si>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</si>
  <si>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</si>
  <si>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</si>
  <si>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</si>
  <si>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</si>
  <si>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</si>
  <si>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</si>
  <si>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</si>
  <si>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</si>
  <si>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</si>
  <si>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</si>
  <si>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</si>
  <si>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</si>
  <si>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</si>
  <si>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</si>
  <si>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</si>
  <si>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</si>
  <si>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</si>
  <si>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</si>
  <si>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</si>
  <si>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</si>
  <si>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</si>
  <si>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</si>
  <si>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</si>
  <si>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</si>
  <si>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</si>
  <si>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</si>
  <si>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</si>
  <si>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</si>
  <si>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</si>
  <si>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</si>
  <si>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</si>
  <si>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</si>
  <si>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</si>
  <si>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</si>
  <si>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</si>
  <si>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</si>
  <si>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</si>
  <si>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</si>
  <si>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</si>
  <si>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</si>
  <si>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</si>
  <si>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</si>
  <si>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</si>
  <si>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</si>
  <si>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</si>
  <si>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</si>
  <si>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</si>
  <si>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</si>
  <si>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</si>
  <si>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</si>
  <si>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</si>
  <si>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</si>
  <si>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</si>
  <si>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</si>
  <si>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</si>
  <si>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</si>
  <si>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</si>
  <si>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</si>
  <si>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</si>
  <si>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</si>
  <si>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</si>
  <si>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</si>
  <si>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</si>
  <si>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</si>
  <si>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</si>
  <si>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</si>
  <si>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</si>
  <si>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</si>
  <si>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</si>
  <si>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</si>
  <si>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</si>
  <si>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</si>
  <si>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</si>
  <si>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</si>
  <si>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</si>
  <si>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</si>
  <si>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</si>
  <si>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</si>
  <si>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</si>
  <si>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</si>
  <si>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</si>
  <si>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</si>
  <si>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</si>
  <si>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</si>
  <si>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</si>
  <si>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</si>
  <si>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</si>
  <si>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</si>
  <si>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</si>
  <si>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</si>
  <si>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</si>
  <si>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</si>
  <si>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</si>
  <si>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</si>
  <si>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</si>
  <si>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</si>
  <si>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</si>
  <si>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</si>
  <si>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</si>
  <si>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</si>
  <si>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</si>
  <si>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</si>
  <si>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</si>
  <si>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</si>
  <si>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</si>
  <si>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</si>
  <si>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</si>
  <si>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</si>
  <si>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</si>
  <si>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</si>
  <si>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</si>
  <si>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</si>
  <si>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</si>
  <si>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</si>
  <si>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</si>
  <si>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</si>
  <si>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</si>
  <si>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</si>
  <si>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</si>
  <si>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</si>
  <si>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</si>
  <si>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</si>
  <si>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</si>
  <si>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</si>
  <si>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</si>
  <si>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</si>
  <si>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</si>
  <si>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</si>
  <si>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</si>
  <si>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</si>
  <si>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</si>
  <si>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</si>
  <si>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</si>
  <si>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</si>
  <si>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</si>
  <si>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</si>
  <si>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</si>
  <si>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</si>
  <si>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</si>
  <si>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</si>
  <si>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</si>
  <si>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</si>
  <si>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</si>
  <si>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</si>
  <si>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</si>
  <si>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</si>
  <si>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</si>
  <si>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</si>
  <si>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</si>
  <si>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</si>
  <si>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</si>
  <si>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</si>
  <si>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</si>
  <si>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</si>
  <si>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</si>
  <si>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</si>
  <si>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</si>
  <si>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</si>
  <si>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</si>
  <si>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</si>
  <si>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</si>
  <si>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</si>
  <si>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</si>
  <si>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</si>
  <si>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</si>
  <si>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</si>
  <si>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</si>
  <si>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</si>
  <si>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</si>
  <si>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</si>
  <si>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</si>
  <si>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</si>
  <si>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</si>
  <si>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</si>
  <si>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</si>
  <si>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</si>
  <si>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</si>
  <si>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</si>
  <si>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</si>
  <si>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</si>
  <si>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</si>
  <si>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</si>
  <si>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</si>
  <si>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</si>
  <si>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</si>
  <si>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</si>
  <si>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</si>
  <si>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</si>
  <si>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</si>
  <si>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</si>
  <si>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</si>
  <si>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</si>
  <si>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</si>
  <si>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</si>
  <si>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</si>
  <si>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</si>
  <si>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</si>
  <si>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</si>
  <si>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</si>
  <si>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</si>
  <si>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</si>
  <si>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</si>
  <si>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</si>
  <si>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</si>
  <si>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</si>
  <si>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</si>
  <si>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</si>
  <si>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</si>
  <si>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</si>
  <si>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</si>
  <si>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</si>
  <si>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</si>
  <si>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</si>
  <si>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</si>
  <si>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</si>
  <si>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</si>
  <si>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</si>
  <si>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</si>
  <si>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</si>
  <si>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</si>
  <si>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</si>
  <si>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</si>
  <si>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</si>
  <si>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</si>
  <si>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</si>
  <si>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</si>
  <si>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</si>
  <si>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</si>
  <si>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</si>
  <si>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</si>
  <si>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</si>
  <si>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</si>
  <si>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</si>
  <si>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</si>
  <si>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</si>
  <si>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</si>
  <si>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</si>
  <si>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</si>
  <si>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</si>
  <si>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</si>
  <si>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</si>
  <si>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</si>
  <si>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</si>
  <si>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</si>
  <si>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</si>
  <si>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</si>
  <si>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</si>
  <si>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</si>
  <si>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</si>
  <si>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</si>
  <si>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</si>
  <si>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</si>
  <si>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</si>
  <si>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</si>
  <si>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</si>
  <si>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</si>
  <si>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</si>
  <si>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</si>
  <si>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</si>
  <si>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</si>
  <si>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</si>
  <si>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</si>
  <si>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</si>
  <si>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</si>
  <si>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</si>
  <si>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</si>
  <si>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</si>
  <si>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</si>
  <si>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</si>
  <si>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</si>
  <si>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</si>
  <si>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</si>
  <si>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</si>
  <si>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</si>
  <si>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</si>
  <si>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</si>
  <si>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</si>
  <si>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</si>
  <si>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</si>
  <si>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</si>
  <si>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</si>
  <si>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</si>
  <si>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</si>
  <si>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</si>
  <si>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</si>
  <si>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</si>
  <si>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</si>
  <si>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</si>
  <si>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</si>
  <si>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</si>
  <si>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</si>
  <si>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</si>
  <si>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</si>
  <si>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</si>
  <si>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</si>
  <si>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</si>
  <si>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</si>
  <si>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</si>
  <si>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</si>
  <si>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</si>
  <si>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</si>
  <si>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</si>
  <si>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</si>
  <si>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</si>
  <si>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</si>
  <si>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</si>
  <si>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</si>
  <si>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</si>
  <si>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</si>
  <si>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</si>
  <si>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</si>
  <si>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</si>
  <si>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</si>
  <si>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</si>
  <si>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</si>
  <si>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</si>
  <si>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</si>
  <si>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</si>
  <si>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</si>
  <si>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</si>
  <si>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</si>
  <si>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</si>
  <si>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</si>
  <si>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</si>
  <si>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</si>
  <si>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</si>
  <si>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</si>
  <si>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</si>
  <si>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</si>
  <si>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</si>
  <si>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</si>
  <si>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</si>
  <si>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</si>
  <si>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</si>
  <si>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</si>
  <si>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</si>
  <si>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</si>
  <si>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</si>
  <si>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</si>
  <si>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</si>
  <si>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</si>
  <si>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</si>
  <si>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</si>
  <si>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</si>
  <si>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</si>
  <si>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</si>
  <si>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</si>
  <si>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</si>
  <si>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</si>
  <si>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</si>
  <si>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</si>
  <si>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</si>
  <si>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</si>
  <si>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</si>
  <si>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</si>
  <si>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</si>
  <si>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</si>
  <si>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</si>
  <si>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</si>
  <si>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</si>
  <si>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</si>
  <si>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</si>
  <si>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</si>
  <si>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</si>
  <si>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</si>
  <si>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</si>
  <si>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</si>
  <si>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</si>
  <si>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</si>
  <si>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</si>
  <si>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</si>
  <si>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</si>
  <si>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</si>
  <si>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</si>
  <si>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</si>
  <si>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</si>
  <si>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</si>
  <si>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</si>
  <si>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</si>
  <si>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</si>
  <si>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</si>
  <si>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</si>
  <si>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</si>
  <si>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</si>
  <si>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</si>
  <si>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</si>
  <si>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</si>
  <si>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</si>
  <si>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</si>
  <si>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</si>
  <si>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</si>
  <si>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</si>
  <si>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</si>
  <si>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</si>
  <si>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</si>
  <si>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</si>
  <si>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</si>
  <si>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</si>
  <si>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</si>
  <si>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</si>
  <si>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</si>
  <si>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</si>
  <si>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</si>
  <si>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</si>
  <si>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</si>
  <si>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</si>
  <si>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</si>
  <si>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</si>
  <si>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</si>
  <si>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</si>
  <si>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</si>
  <si>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</si>
  <si>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</si>
  <si>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</si>
  <si>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</si>
  <si>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</si>
  <si>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</si>
  <si>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</si>
  <si>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</si>
  <si>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</si>
  <si>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</si>
  <si>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</si>
  <si>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</si>
  <si>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</si>
  <si>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</si>
  <si>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</si>
  <si>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</si>
  <si>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</si>
  <si>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</si>
  <si>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</si>
  <si>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</si>
  <si>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</si>
  <si>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</si>
  <si>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</si>
  <si>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</si>
  <si>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</si>
  <si>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</si>
  <si>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</si>
  <si>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</si>
  <si>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</si>
  <si>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</si>
  <si>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</si>
  <si>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</si>
  <si>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</si>
  <si>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</si>
  <si>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</si>
  <si>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</si>
  <si>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</si>
  <si>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</si>
  <si>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</si>
  <si>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</si>
  <si>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</si>
  <si>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</si>
  <si>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</si>
  <si>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</si>
  <si>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</si>
  <si>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</si>
  <si>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</si>
  <si>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</si>
  <si>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</si>
  <si>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</si>
  <si>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</si>
  <si>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</si>
  <si>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</si>
  <si>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</si>
  <si>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</si>
  <si>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</si>
  <si>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</si>
  <si>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</si>
  <si>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</si>
  <si>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</si>
  <si>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</si>
  <si>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</si>
  <si>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</si>
  <si>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</si>
  <si>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</si>
  <si>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</si>
  <si>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</si>
  <si>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</si>
  <si>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</si>
  <si>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</si>
  <si>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</si>
  <si>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</si>
  <si>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</si>
  <si>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</si>
  <si>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</si>
  <si>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</si>
  <si>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</si>
  <si>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</si>
  <si>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</si>
  <si>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</si>
  <si>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</si>
  <si>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</si>
  <si>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</si>
  <si>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</si>
  <si>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</si>
  <si>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</si>
  <si>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</si>
  <si>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</si>
  <si>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</si>
  <si>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</si>
  <si>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</si>
  <si>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</si>
  <si>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</si>
  <si>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</si>
  <si>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</si>
  <si>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</si>
  <si>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</si>
  <si>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</si>
  <si>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</si>
  <si>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</si>
  <si>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</si>
  <si>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</si>
  <si>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</si>
  <si>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</si>
  <si>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</si>
  <si>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</si>
  <si>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</si>
  <si>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</si>
  <si>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</si>
  <si>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</si>
  <si>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</si>
  <si>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</si>
  <si>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</si>
  <si>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</si>
  <si>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</si>
  <si>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</si>
  <si>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</si>
  <si>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</si>
  <si>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</si>
  <si>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</si>
  <si>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</si>
  <si>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</si>
  <si>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</si>
  <si>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</si>
  <si>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</si>
  <si>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</si>
  <si>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</si>
  <si>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</si>
  <si>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</si>
  <si>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</si>
  <si>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</si>
  <si>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</si>
  <si>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</si>
  <si>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</si>
  <si>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</si>
  <si>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</si>
  <si>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</si>
  <si>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</si>
  <si>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</si>
  <si>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</si>
  <si>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</si>
  <si>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</si>
  <si>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</si>
  <si>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</si>
  <si>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</si>
  <si>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</si>
  <si>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</si>
  <si>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</si>
  <si>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</si>
  <si>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</si>
  <si>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</si>
  <si>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</si>
  <si>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</si>
  <si>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</si>
  <si>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</si>
  <si>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</si>
  <si>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</si>
  <si>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</si>
  <si>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</si>
  <si>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</si>
  <si>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</si>
  <si>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</si>
  <si>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</si>
  <si>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</si>
  <si>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</si>
  <si>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</si>
  <si>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</si>
  <si>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</si>
  <si>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</si>
  <si>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</si>
  <si>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</si>
  <si>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</si>
  <si>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</si>
  <si>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</si>
  <si>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</si>
  <si>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</si>
  <si>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</si>
  <si>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</si>
  <si>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</si>
  <si>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</si>
  <si>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</si>
  <si>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</si>
  <si>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</si>
  <si>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</si>
  <si>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</si>
  <si>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</si>
  <si>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</si>
  <si>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</si>
  <si>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</si>
  <si>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</si>
  <si>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</si>
  <si>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</si>
  <si>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</si>
  <si>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</si>
  <si>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</si>
  <si>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</si>
  <si>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</si>
  <si>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</si>
  <si>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</si>
  <si>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</si>
  <si>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</si>
  <si>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</si>
  <si>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</si>
  <si>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</si>
  <si>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</si>
  <si>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</si>
  <si>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</si>
  <si>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</si>
  <si>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</si>
  <si>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</si>
  <si>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</si>
  <si>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</si>
  <si>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</si>
  <si>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</si>
  <si>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</si>
  <si>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</si>
  <si>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</si>
  <si>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</si>
  <si>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</si>
  <si>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</si>
  <si>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</si>
  <si>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</si>
  <si>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</si>
  <si>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</si>
  <si>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</si>
  <si>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</si>
  <si>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</si>
  <si>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</si>
  <si>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</si>
  <si>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</si>
  <si>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</si>
  <si>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</si>
  <si>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</si>
  <si>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</si>
  <si>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</si>
  <si>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</si>
  <si>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</si>
  <si>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</si>
  <si>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</si>
  <si>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</si>
  <si>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</si>
  <si>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</si>
  <si>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</si>
  <si>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</si>
  <si>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</si>
  <si>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</si>
  <si>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</si>
  <si>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</si>
  <si>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</si>
  <si>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</si>
  <si>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</si>
  <si>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</si>
  <si>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</si>
  <si>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</si>
  <si>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</si>
  <si>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</si>
  <si>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</si>
  <si>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</si>
  <si>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</si>
  <si>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</si>
  <si>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</si>
  <si>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</si>
  <si>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</si>
  <si>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</si>
  <si>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</si>
  <si>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</si>
  <si>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</si>
  <si>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</si>
  <si>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</si>
  <si>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</si>
  <si>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</si>
  <si>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</si>
  <si>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</si>
  <si>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</si>
  <si>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</si>
  <si>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</si>
  <si>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</si>
  <si>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</si>
  <si>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</si>
  <si>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</si>
  <si>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</si>
  <si>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</si>
  <si>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</si>
  <si>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</si>
  <si>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</si>
  <si>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</si>
  <si>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</si>
  <si>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</si>
  <si>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</si>
  <si>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</si>
  <si>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</si>
  <si>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</si>
  <si>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</si>
  <si>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</si>
  <si>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</si>
  <si>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</si>
  <si>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</si>
  <si>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</si>
  <si>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</si>
  <si>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</si>
  <si>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</si>
  <si>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</si>
  <si>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</si>
  <si>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</si>
  <si>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</si>
  <si>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</si>
  <si>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</si>
  <si>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</si>
  <si>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</si>
  <si>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</si>
  <si>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</si>
  <si>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</si>
  <si>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</si>
  <si>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</si>
  <si>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</si>
  <si>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</si>
  <si>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</si>
  <si>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</si>
  <si>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</si>
  <si>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</si>
  <si>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</si>
  <si>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</si>
  <si>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</si>
  <si>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</si>
  <si>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</si>
  <si>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</si>
  <si>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</si>
  <si>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</si>
  <si>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</si>
  <si>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</si>
  <si>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</si>
  <si>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</si>
  <si>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</si>
  <si>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</si>
  <si>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</si>
  <si>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</si>
  <si>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</si>
  <si>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</si>
  <si>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</si>
  <si>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</si>
  <si>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</si>
  <si>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</si>
  <si>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</si>
  <si>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</si>
  <si>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</si>
  <si>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</si>
  <si>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</si>
  <si>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</si>
  <si>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</si>
  <si>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</si>
  <si>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</si>
  <si>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</si>
  <si>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</si>
  <si>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</si>
  <si>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</si>
  <si>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</si>
  <si>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</si>
  <si>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</si>
  <si>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</si>
  <si>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</si>
  <si>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</si>
  <si>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</si>
  <si>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</si>
  <si>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</si>
  <si>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</si>
  <si>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</si>
  <si>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</si>
  <si>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</si>
  <si>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</si>
  <si>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</si>
  <si>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</si>
  <si>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</si>
  <si>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</si>
  <si>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</si>
  <si>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</si>
  <si>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</si>
  <si>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</si>
  <si>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</si>
  <si>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</si>
  <si>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</si>
  <si>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</si>
  <si>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</si>
  <si>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</si>
  <si>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</si>
  <si>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</si>
  <si>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</si>
  <si>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</si>
  <si>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</si>
  <si>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</si>
  <si>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18. veebr.</t>
  </si>
  <si>
    <t>16.juuni., 29.sept.</t>
  </si>
  <si>
    <t>31.10.2011.a,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</si>
</sst>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I385" sqref="I385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986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2411960</v>
      </c>
      <c r="H11" s="31">
        <f>H12+H24+H44+H100</f>
        <v>2084362.56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693180</v>
      </c>
      <c r="H12" s="35">
        <f>SUM(H13:H23)</f>
        <v>621508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>
        <v>501131</v>
      </c>
      <c r="H13" s="39">
        <v>426041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>
        <v>192049</v>
      </c>
      <c r="H14" s="39">
        <v>195467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73766</v>
      </c>
      <c r="H24" s="35">
        <f>H25+H26</f>
        <v>79541.11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>
        <v>8168</v>
      </c>
      <c r="H25" s="51">
        <v>26818.97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>
        <v>65598</v>
      </c>
      <c r="H26" s="55">
        <f>SUM(H27:H43)</f>
        <v>52722.14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43608.31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4860.15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658.82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2639.47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955.39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302231</v>
      </c>
      <c r="H44" s="35">
        <f>H45+H68+H88</f>
        <v>272593.14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46098</v>
      </c>
      <c r="H45" s="61">
        <f>H46+H47+H66</f>
        <v>41776.14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46098</v>
      </c>
      <c r="H47" s="68">
        <f>H48+H63+H64+H65</f>
        <v>41776.14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4287</v>
      </c>
      <c r="H48" s="68">
        <f>SUM(H49:H62)+H67</f>
        <v>2975.08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>
        <v>212</v>
      </c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>
        <v>830</v>
      </c>
      <c r="H54" s="39">
        <v>1054.08</v>
      </c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>
        <v>3457</v>
      </c>
      <c r="H55" s="39">
        <v>1709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>
        <v>41161</v>
      </c>
      <c r="H63" s="39">
        <v>29630.75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>
        <v>650</v>
      </c>
      <c r="H65" s="39">
        <v>9170.31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36911</v>
      </c>
      <c r="H68" s="79">
        <f>H69+H70+H86</f>
        <v>36911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36911</v>
      </c>
      <c r="H70" s="68">
        <f>H71+H83+H84+H85</f>
        <v>36911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36911</v>
      </c>
      <c r="H71" s="68">
        <f>SUM(H72:H82)+H87</f>
        <v>36911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>
        <v>36911</v>
      </c>
      <c r="H75" s="81">
        <v>36911</v>
      </c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219222</v>
      </c>
      <c r="H88" s="79">
        <f>H89+H90+H99</f>
        <v>193906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219222</v>
      </c>
      <c r="H90" s="68">
        <f>H91+H96+H97+H98</f>
        <v>193906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219222</v>
      </c>
      <c r="H91" s="87">
        <f>H92+H95</f>
        <v>193906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219222</v>
      </c>
      <c r="H92" s="87">
        <f>SUM(H93:H94)</f>
        <v>193906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>
        <v>219222</v>
      </c>
      <c r="H94" s="39">
        <v>193906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1342783</v>
      </c>
      <c r="H100" s="35">
        <f>H101+H108+H122</f>
        <v>1110720.31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196.68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>
        <v>196.68</v>
      </c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>
        <v>1341249</v>
      </c>
      <c r="H108" s="79">
        <f>SUM(H109:H114)</f>
        <v>1107054.81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6003.71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1336658</v>
      </c>
      <c r="H114" s="68">
        <f>SUM(H115:H121)</f>
        <v>1101051.1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>
        <v>520022</v>
      </c>
      <c r="H115" s="39">
        <v>461717.7</v>
      </c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>
        <v>816636</v>
      </c>
      <c r="H119" s="100">
        <v>639333.4</v>
      </c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>
        <v>1534</v>
      </c>
      <c r="H122" s="79">
        <f>H123+H124+H125</f>
        <v>3468.82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1542.13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>
        <v>162.86</v>
      </c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>
        <v>1763.83</v>
      </c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2804607</v>
      </c>
      <c r="H126" s="110">
        <f>H127+H152+H186+H205</f>
        <v>2017427.7100000002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482217.54000000004</v>
      </c>
      <c r="H127" s="35">
        <f>H128+H129+H139+H150</f>
        <v>428924.52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>
        <v>247703</v>
      </c>
      <c r="H128" s="114">
        <v>225132.72</v>
      </c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149229</v>
      </c>
      <c r="H129" s="119">
        <f>H130</f>
        <v>134432.69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149229</v>
      </c>
      <c r="H130" s="119">
        <f>SUM(H131:H138)</f>
        <v>134432.69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>
        <v>16618</v>
      </c>
      <c r="H131" s="39">
        <v>20457.44</v>
      </c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>
        <v>54842</v>
      </c>
      <c r="H132" s="39">
        <v>51721.33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>
        <v>2712</v>
      </c>
      <c r="H134" s="39">
        <v>2525.28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>
        <v>58282</v>
      </c>
      <c r="H135" s="39">
        <v>45643.89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>
        <v>14572</v>
      </c>
      <c r="H136" s="39">
        <v>12432.72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>
        <v>2203</v>
      </c>
      <c r="H137" s="39">
        <v>1652.03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67243.54000000001</v>
      </c>
      <c r="H139" s="119">
        <f>H140+H148</f>
        <v>50687.67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67243.54000000001</v>
      </c>
      <c r="H140" s="68">
        <f>H141+H142+H147</f>
        <v>50687.67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64836.54</v>
      </c>
      <c r="H142" s="68">
        <f>SUM(H143:H146)</f>
        <v>46052.72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>
        <v>2303.54</v>
      </c>
      <c r="H144" s="39">
        <v>256.54</v>
      </c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>
        <v>62533</v>
      </c>
      <c r="H146" s="39">
        <v>45796.18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>
        <v>2407</v>
      </c>
      <c r="H147" s="39">
        <v>4634.95</v>
      </c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>
        <v>18042</v>
      </c>
      <c r="H150" s="39">
        <v>18671.44</v>
      </c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1832827</v>
      </c>
      <c r="H152" s="110">
        <f>H153+H162</f>
        <v>1450739.2000000002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980673</v>
      </c>
      <c r="H153" s="138">
        <f>H154+H160+H161</f>
        <v>792124.1600000001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>
        <v>721982</v>
      </c>
      <c r="H154" s="68">
        <f>H155+H156+H157+H158+H159</f>
        <v>580561.66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23921.3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153216.06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356874.16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32478.98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14071.16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>
        <v>2053</v>
      </c>
      <c r="H160" s="39">
        <v>1704.05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>
        <v>256638</v>
      </c>
      <c r="H161" s="39">
        <v>209858.45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>
        <v>852154</v>
      </c>
      <c r="H162" s="144">
        <f>SUM(H163:H185)-H168</f>
        <v>658615.0399999999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50721.59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963.85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>
        <v>968.75</v>
      </c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8654.12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155211.7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>
        <v>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140495.08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40289.13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12765.73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13475.38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21762.83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416.72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>
        <v>9685.21</v>
      </c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158718.3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20625.87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21426.49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2434.29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359298.46</v>
      </c>
      <c r="H186" s="35">
        <f>H187+H199</f>
        <v>14947.8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351371.46</v>
      </c>
      <c r="H187" s="152">
        <f>H188+H196+H198</f>
        <v>8108.64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>
        <v>9282</v>
      </c>
      <c r="H188" s="153">
        <f>SUM(H189:H195)</f>
        <v>8076.200000000001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7586.31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270.08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>
        <v>219.81</v>
      </c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>
        <v>342089.46</v>
      </c>
      <c r="H196" s="39">
        <v>32.44</v>
      </c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>
        <v>342089.46</v>
      </c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>
        <v>7927</v>
      </c>
      <c r="H199" s="159">
        <f>H200+H201+H202+H203+H204</f>
        <v>6839.16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6700.57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138.59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130264</v>
      </c>
      <c r="H205" s="35">
        <f>H206+H213+H214+H215</f>
        <v>122816.19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>
        <v>130264</v>
      </c>
      <c r="H206" s="61">
        <f>H207+H208+H209+H210+H211+H212</f>
        <v>122816.19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>
        <v>728.59</v>
      </c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>
        <v>122087.6</v>
      </c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-392647</v>
      </c>
      <c r="H216" s="172">
        <f>H11-H126</f>
        <v>66934.84999999986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392647</v>
      </c>
      <c r="H217" s="172">
        <f>H218+H223+H228+H235+H243</f>
        <v>-66934.85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1000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>
        <v>1000</v>
      </c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-148642</v>
      </c>
      <c r="H235" s="186">
        <f>H236+H237+H238+H239+H240+H241+H242</f>
        <v>-123868.1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>
        <v>-148642</v>
      </c>
      <c r="H240" s="84">
        <v>-123868.1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541289</v>
      </c>
      <c r="H243" s="189">
        <v>55933.25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2804607</v>
      </c>
      <c r="H244" s="35">
        <f>H245+H253+H254+H258+H277+H283+H294+H301+H327+H341</f>
        <v>2017427.7100000002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672097</v>
      </c>
      <c r="H245" s="193">
        <f>SUM(H246:H252)</f>
        <v>265484.62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>
        <v>31458</v>
      </c>
      <c r="H246" s="195">
        <v>23719.04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>
        <v>247597</v>
      </c>
      <c r="H247" s="195">
        <v>202816.7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>
        <v>342089.46</v>
      </c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>
        <v>10874.54</v>
      </c>
      <c r="H250" s="195">
        <v>9431.93</v>
      </c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7927</v>
      </c>
      <c r="H251" s="199">
        <f>H199</f>
        <v>6839.16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>
        <v>32151</v>
      </c>
      <c r="H252" s="204">
        <v>22677.79</v>
      </c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16479</v>
      </c>
      <c r="H254" s="207">
        <f>SUM(H255:H257)</f>
        <v>9699.32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>
        <v>258</v>
      </c>
      <c r="H255" s="195">
        <v>5.15</v>
      </c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>
        <v>16221</v>
      </c>
      <c r="H257" s="204">
        <v>9694.17</v>
      </c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407662</v>
      </c>
      <c r="H258" s="268">
        <f>SUM(H259:H276)</f>
        <v>313294.66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>
        <v>56585</v>
      </c>
      <c r="H260" s="195">
        <v>38358.07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>
        <v>28397</v>
      </c>
      <c r="H262" s="195">
        <v>25699.09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>
        <v>639</v>
      </c>
      <c r="H263" s="195">
        <v>640</v>
      </c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>
        <v>255499</v>
      </c>
      <c r="H266" s="195">
        <v>196735.03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>
        <v>1278</v>
      </c>
      <c r="H273" s="195">
        <v>2045.23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>
        <v>65264</v>
      </c>
      <c r="H275" s="195">
        <v>49817.24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68206</v>
      </c>
      <c r="H277" s="207">
        <f>SUM(H278:H282)</f>
        <v>55460.94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>
        <v>6436</v>
      </c>
      <c r="H278" s="195">
        <v>5179.41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>
        <v>41158</v>
      </c>
      <c r="H281" s="195">
        <v>35387</v>
      </c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>
        <v>20612</v>
      </c>
      <c r="H282" s="204">
        <v>14894.53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310928</v>
      </c>
      <c r="H283" s="193">
        <f>SUM(H284:H293)</f>
        <v>298929.81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>
        <v>28000</v>
      </c>
      <c r="H284" s="195">
        <v>21000</v>
      </c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>
        <v>17682</v>
      </c>
      <c r="H285" s="195">
        <v>13078.53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>
        <v>220240</v>
      </c>
      <c r="H286" s="195">
        <v>222467.67</v>
      </c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>
        <v>16506</v>
      </c>
      <c r="H287" s="195">
        <v>14041.62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>
        <v>19800</v>
      </c>
      <c r="H289" s="195">
        <v>19800</v>
      </c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>
        <v>1400</v>
      </c>
      <c r="H290" s="195">
        <v>1241.99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>
        <v>7300</v>
      </c>
      <c r="H291" s="195">
        <v>7300</v>
      </c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2180</v>
      </c>
      <c r="H294" s="193">
        <f>SUM(H295:H300)</f>
        <v>1488.08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>
        <v>2180</v>
      </c>
      <c r="H296" s="195">
        <v>1488.08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293081</v>
      </c>
      <c r="H301" s="193">
        <f>SUM(H302:H326)</f>
        <v>223705.12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>
        <v>9622</v>
      </c>
      <c r="H306" s="195">
        <v>8636.35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>
        <v>3366</v>
      </c>
      <c r="H307" s="195">
        <v>3088.34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>
        <v>76149</v>
      </c>
      <c r="H311" s="195">
        <v>60437.03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>
        <v>72612</v>
      </c>
      <c r="H312" s="195">
        <v>58993.73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>
        <v>48958</v>
      </c>
      <c r="H313" s="195">
        <v>39669.46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>
        <v>39512</v>
      </c>
      <c r="H318" s="195">
        <v>21955.78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>
        <v>5049</v>
      </c>
      <c r="H319" s="195">
        <v>5049</v>
      </c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>
        <v>7941</v>
      </c>
      <c r="H323" s="195">
        <v>6473.26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>
        <v>29872</v>
      </c>
      <c r="H325" s="195">
        <v>19402.17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843037</v>
      </c>
      <c r="H327" s="207">
        <f>SUM(H328:H340)</f>
        <v>685050.65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>
        <v>319077</v>
      </c>
      <c r="H328" s="195">
        <v>255589.68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>
        <v>468305</v>
      </c>
      <c r="H331" s="195">
        <v>384335.33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>
        <v>51815</v>
      </c>
      <c r="H337" s="195">
        <v>41083.03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>
        <v>3840</v>
      </c>
      <c r="H338" s="195">
        <v>4042.61</v>
      </c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190937</v>
      </c>
      <c r="H341" s="193">
        <f>SUM(H342:H357)</f>
        <v>164314.51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>
        <v>4915</v>
      </c>
      <c r="H344" s="195">
        <v>4177.31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>
        <v>26113</v>
      </c>
      <c r="H345" s="195">
        <v>21426.49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>
        <v>33363</v>
      </c>
      <c r="H350" s="195">
        <v>35745.88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>
        <v>2693</v>
      </c>
      <c r="H351" s="195">
        <v>2242.71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>
        <v>56764</v>
      </c>
      <c r="H354" s="216">
        <v>53213.34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>
        <v>447</v>
      </c>
      <c r="H355" s="195">
        <v>294.08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>
        <v>66642</v>
      </c>
      <c r="H356" s="195">
        <v>47214.7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322057.05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322057.05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896010.35</v>
      </c>
      <c r="H370" s="240">
        <f>H371+H378+H379+H380+H381+H382+H383+H384</f>
        <v>840077.1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693719.1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v>570305.1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146358</v>
      </c>
      <c r="H383" s="39">
        <v>146358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2328951</v>
      </c>
      <c r="H385" s="312">
        <f>H12+H24+H88+H100</f>
        <v>2005675.42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 t="s">
        <v>984</v>
      </c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 t="s">
        <v>985</v>
      </c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  <v>-16.859392919816692</v>
      </c>
      <c r="H388" s="313">
        <f>IF(H385&lt;&gt;0,(H216+H242)/H385*100,"")</f>
        <v>3.337272289052626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Vahe=-1922</v>
      </c>
      <c r="H393" s="258" t="str">
        <f>IF(ROUND(H132,2)=ROUND(H354,2),"OK",CONCATENATE("Vahe=",ROUND(H132-H354,2)))</f>
        <v>Vahe=-1492,01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6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2011-11-04T09:41:51Z</dcterms:modified>
  <cp:category/>
  <cp:version/>
  <cp:contentType/>
  <cp:contentStatus/>
</cp:coreProperties>
</file>